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18" yWindow="65346" windowWidth="15949" windowHeight="11765" tabRatio="698" activeTab="5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Лист1" sheetId="7" r:id="rId7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</definedNames>
  <calcPr fullCalcOnLoad="1"/>
</workbook>
</file>

<file path=xl/sharedStrings.xml><?xml version="1.0" encoding="utf-8"?>
<sst xmlns="http://schemas.openxmlformats.org/spreadsheetml/2006/main" count="624" uniqueCount="62">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</sst>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96" fontId="22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68806.50000000003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1800.5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102865.69999999998</v>
      </c>
      <c r="AG9" s="69">
        <f>AG10+AG15+AG24+AG33+AG47+AG52+AG54+AG61+AG62+AG71+AG72+AG76+AG88+AG81+AG83+AG82+AG69+AG89+AG91+AG90+AG70+AG40+AG92</f>
        <v>20376.20000000001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-81.5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26068.3</v>
      </c>
      <c r="AG24" s="71">
        <f t="shared" si="3"/>
        <v>7348.700000000001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-81.5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26068.3</v>
      </c>
      <c r="AG32" s="71">
        <f>AG24</f>
        <v>7348.700000000001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1800.5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102865.69999999998</v>
      </c>
      <c r="AG94" s="84">
        <f>AG10+AG15+AG24+AG33+AG47+AG52+AG54+AG61+AG62+AG69+AG71+AG72+AG76+AG81+AG82+AG83+AG88+AG89+AG90+AG91+AG70+AG40+AG92</f>
        <v>20376.20000000001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1800.5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35475.49999999997</v>
      </c>
      <c r="AG100" s="85">
        <f>AG94-AG95-AG96-AG97-AG98-AG99</f>
        <v>12228.400000000027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20376.20000000001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85483.36021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7348.700000000001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24512.299999999996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2681.4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12197.400000000001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24512.299999999996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8.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20376.20000000001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85483.36021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12228.400000000012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43095.90356999999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106389.77000000003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47509.700000000004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v>33467.7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6923.19999999999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6923.19999999999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47509.700000000004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20172.399999999976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O99" sqref="AO9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131745.57000000012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206815.59999999998</v>
      </c>
      <c r="C9" s="105">
        <f aca="true" t="shared" si="0" ref="C9:AD9">C10+C15+C24+C33+C47+C52+C54+C61+C62+C71+C72+C88+C76+C81+C83+C82+C69+C89+C90+C91+C70+C40+C92</f>
        <v>44676.30000000002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12003.899999999998</v>
      </c>
      <c r="U9" s="68">
        <f t="shared" si="0"/>
        <v>48887.09999999999</v>
      </c>
      <c r="V9" s="68">
        <f t="shared" si="0"/>
        <v>8105.9</v>
      </c>
      <c r="W9" s="68">
        <f t="shared" si="0"/>
        <v>1123.1000000000001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151928.19999999995</v>
      </c>
      <c r="AG9" s="69">
        <f>AG10+AG15+AG24+AG33+AG47+AG52+AG54+AG61+AG62+AG71+AG72+AG76+AG88+AG81+AG83+AG82+AG69+AG89+AG91+AG90+AG70+AG40+AG92</f>
        <v>99563.7</v>
      </c>
      <c r="AH9" s="41"/>
      <c r="AI9" s="41"/>
    </row>
    <row r="10" spans="1:33" ht="15">
      <c r="A10" s="4" t="s">
        <v>4</v>
      </c>
      <c r="B10" s="72">
        <f>18540+46.7+65.8</f>
        <v>18652.5</v>
      </c>
      <c r="C10" s="109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286.5</v>
      </c>
      <c r="U10" s="72">
        <v>1716.6</v>
      </c>
      <c r="V10" s="72">
        <v>7562.5</v>
      </c>
      <c r="W10" s="72">
        <v>969.1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17090.3</v>
      </c>
      <c r="AG10" s="71">
        <f>B10+C10-AF10</f>
        <v>5135.5999999999985</v>
      </c>
    </row>
    <row r="11" spans="1:33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</row>
    <row r="12" spans="1:33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9.699999999999989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20.600000000000023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604.7999999999996</v>
      </c>
      <c r="AG14" s="72">
        <f>AG10-AG11-AG12-AG13</f>
        <v>961.499999999995</v>
      </c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57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6"/>
    </row>
    <row r="18" spans="1:33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</row>
    <row r="19" spans="1:33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</row>
    <row r="20" spans="1:33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</row>
    <row r="21" spans="1:33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6923.2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2437.1+638.7</f>
        <v>3075.8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2936.5+6666.4</f>
        <v>9602.9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35823.2</v>
      </c>
      <c r="AG24" s="72">
        <f t="shared" si="3"/>
        <v>10164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39064</v>
      </c>
      <c r="C32" s="109">
        <f aca="true" t="shared" si="5" ref="C32:AD32">C24-C26-C27-C28-C29-C30-C31</f>
        <v>6923.2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9602.9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35823.2</v>
      </c>
      <c r="AG32" s="72">
        <f>AG24</f>
        <v>10164</v>
      </c>
    </row>
    <row r="33" spans="1:33" ht="15" customHeight="1">
      <c r="A33" s="4" t="s">
        <v>8</v>
      </c>
      <c r="B33" s="72">
        <v>359.5</v>
      </c>
      <c r="C33" s="109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82.09999999999997</v>
      </c>
    </row>
    <row r="34" spans="1:33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</row>
    <row r="37" spans="1:33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22.60000000000001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6"/>
    </row>
    <row r="42" spans="1:33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</row>
    <row r="44" spans="1:33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</row>
    <row r="47" spans="1:33" ht="17.25" customHeight="1">
      <c r="A47" s="4" t="s">
        <v>43</v>
      </c>
      <c r="B47" s="70">
        <f>1320.8-7.3</f>
        <v>1313.5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920.7000000000003</v>
      </c>
    </row>
    <row r="48" spans="1:33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</row>
    <row r="49" spans="1:33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6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0.5</v>
      </c>
      <c r="AG61" s="72">
        <f aca="true" t="shared" si="14" ref="AG61:AG67">B61+C61-AF61</f>
        <v>661.6</v>
      </c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6"/>
    </row>
    <row r="66" spans="1:33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</row>
    <row r="69" spans="1:33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</row>
    <row r="76" spans="1:35" s="11" customFormat="1" ht="1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493.9000000000001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</row>
    <row r="81" spans="1:33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206815.59999999998</v>
      </c>
      <c r="C94" s="124">
        <f t="shared" si="17"/>
        <v>44676.30000000002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12003.899999999998</v>
      </c>
      <c r="U94" s="83">
        <f t="shared" si="17"/>
        <v>48887.09999999999</v>
      </c>
      <c r="V94" s="83">
        <f t="shared" si="17"/>
        <v>8105.9</v>
      </c>
      <c r="W94" s="83">
        <f t="shared" si="17"/>
        <v>1123.1000000000001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151928.19999999995</v>
      </c>
      <c r="AG94" s="84">
        <f>AG10+AG15+AG24+AG33+AG47+AG52+AG54+AG61+AG62+AG69+AG71+AG72+AG76+AG81+AG82+AG83+AG88+AG89+AG90+AG91+AG70+AG40+AG92</f>
        <v>99563.7</v>
      </c>
    </row>
    <row r="95" spans="1:33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</row>
    <row r="96" spans="1:33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3.5">
      <c r="A100" s="1" t="s">
        <v>35</v>
      </c>
      <c r="B100" s="2">
        <f aca="true" t="shared" si="24" ref="B100:AD100">B94-B95-B96-B97-B98-B99</f>
        <v>111628.4</v>
      </c>
      <c r="C100" s="20">
        <f t="shared" si="24"/>
        <v>17339.00000000001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3284.5000000000014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10610.899999999996</v>
      </c>
      <c r="U100" s="85">
        <f t="shared" si="24"/>
        <v>11659.999999999993</v>
      </c>
      <c r="V100" s="85">
        <f t="shared" si="24"/>
        <v>480.89999999999947</v>
      </c>
      <c r="W100" s="85">
        <f t="shared" si="24"/>
        <v>173.70000000000013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53546.09999999995</v>
      </c>
      <c r="AG100" s="85">
        <f>AG94-AG95-AG96-AG97-AG98-AG99</f>
        <v>75421.30000000002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4" sqref="U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133988.67000000016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174201.8</v>
      </c>
      <c r="C9" s="105">
        <f aca="true" t="shared" si="0" ref="C9:AD9">C10+C15+C24+C33+C47+C52+C54+C61+C62+C71+C72+C88+C76+C81+C83+C82+C69+C89+C90+C91+C70+C40+C92</f>
        <v>99482.6</v>
      </c>
      <c r="D9" s="68">
        <f t="shared" si="0"/>
        <v>12655.7</v>
      </c>
      <c r="E9" s="68">
        <f t="shared" si="0"/>
        <v>3478</v>
      </c>
      <c r="F9" s="68">
        <f t="shared" si="0"/>
        <v>5162.6</v>
      </c>
      <c r="G9" s="68">
        <f t="shared" si="0"/>
        <v>1906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41328.40000000001</v>
      </c>
      <c r="T9" s="68">
        <f t="shared" si="0"/>
        <v>13693.400000000001</v>
      </c>
      <c r="U9" s="68">
        <f t="shared" si="0"/>
        <v>5063.6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169656.8</v>
      </c>
      <c r="AG9" s="69">
        <f>AG10+AG15+AG24+AG33+AG47+AG52+AG54+AG61+AG62+AG71+AG72+AG76+AG88+AG81+AG83+AG82+AG69+AG89+AG91+AG90+AG70+AG40+AG92</f>
        <v>104027.60000000002</v>
      </c>
      <c r="AH9" s="41"/>
      <c r="AI9" s="41"/>
    </row>
    <row r="10" spans="1:33" ht="15">
      <c r="A10" s="4" t="s">
        <v>4</v>
      </c>
      <c r="B10" s="72">
        <v>18016.6</v>
      </c>
      <c r="C10" s="109">
        <v>5135.5999999999985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6589.199999999997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686.3999999999971</v>
      </c>
      <c r="C14" s="109">
        <f t="shared" si="2"/>
        <v>961.499999999995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1108.299999999992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10082.9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10082.9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9827.799999999996</v>
      </c>
    </row>
    <row r="33" spans="1:33" ht="15" customHeight="1">
      <c r="A33" s="4" t="s">
        <v>8</v>
      </c>
      <c r="B33" s="72">
        <v>340</v>
      </c>
      <c r="C33" s="109">
        <v>82.09999999999997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104.30000000000001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22.60000000000001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26.00000000000007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1371.2-9.3</f>
        <v>1361.9</v>
      </c>
      <c r="C47" s="109">
        <v>920.7000000000003</v>
      </c>
      <c r="D47" s="67"/>
      <c r="E47" s="79">
        <v>288</v>
      </c>
      <c r="F47" s="79">
        <v>23.7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8.9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1382.7000000000003</v>
      </c>
      <c r="AG47" s="72">
        <f>B47+C47-AF47</f>
        <v>899.9000000000001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239</v>
      </c>
      <c r="C51" s="109">
        <f t="shared" si="10"/>
        <v>215.10000000000002</v>
      </c>
      <c r="D51" s="67">
        <f t="shared" si="10"/>
        <v>0</v>
      </c>
      <c r="E51" s="67">
        <f t="shared" si="10"/>
        <v>0</v>
      </c>
      <c r="F51" s="67">
        <f t="shared" si="10"/>
        <v>9.7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8.9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127.70000000000006</v>
      </c>
      <c r="AG51" s="72">
        <f>AG47-AG49-AG48</f>
        <v>326.40000000000003</v>
      </c>
    </row>
    <row r="52" spans="1:33" ht="15" customHeight="1">
      <c r="A52" s="4" t="s">
        <v>0</v>
      </c>
      <c r="B52" s="72">
        <f>5441.1-346.5-1000</f>
        <v>4094.6000000000004</v>
      </c>
      <c r="C52" s="109">
        <v>4800</v>
      </c>
      <c r="D52" s="67"/>
      <c r="E52" s="67"/>
      <c r="F52" s="67">
        <v>1271.9</v>
      </c>
      <c r="G52" s="67">
        <v>622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3462.2000000000003</v>
      </c>
      <c r="AG52" s="72">
        <f aca="true" t="shared" si="11" ref="AG52:AG59">B52+C52-AF52</f>
        <v>5432.4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661.6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741.9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657.7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2258.4</v>
      </c>
      <c r="AG71" s="130">
        <f t="shared" si="16"/>
        <v>56.999999999999545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1374.8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2036.1999999999998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2502.5</v>
      </c>
      <c r="AG89" s="72">
        <f t="shared" si="16"/>
        <v>5237.2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174201.8</v>
      </c>
      <c r="C94" s="124">
        <f t="shared" si="17"/>
        <v>99482.6</v>
      </c>
      <c r="D94" s="83">
        <f t="shared" si="17"/>
        <v>12655.7</v>
      </c>
      <c r="E94" s="83">
        <f t="shared" si="17"/>
        <v>3478</v>
      </c>
      <c r="F94" s="83">
        <f t="shared" si="17"/>
        <v>5162.6</v>
      </c>
      <c r="G94" s="83">
        <f t="shared" si="17"/>
        <v>1906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41328.40000000001</v>
      </c>
      <c r="T94" s="83">
        <f t="shared" si="17"/>
        <v>13693.400000000001</v>
      </c>
      <c r="U94" s="83">
        <f t="shared" si="17"/>
        <v>5063.6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169656.8</v>
      </c>
      <c r="AG94" s="84">
        <f>AG10+AG15+AG24+AG33+AG47+AG52+AG54+AG61+AG62+AG69+AG71+AG72+AG76+AG81+AG82+AG83+AG88+AG89+AG90+AG91+AG70+AG40+AG92</f>
        <v>104027.60000000002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3.5">
      <c r="A100" s="1" t="s">
        <v>35</v>
      </c>
      <c r="B100" s="2">
        <f aca="true" t="shared" si="24" ref="B100:AD100">B94-B95-B96-B97-B98-B99</f>
        <v>84297.5</v>
      </c>
      <c r="C100" s="20">
        <f t="shared" si="24"/>
        <v>75340.2</v>
      </c>
      <c r="D100" s="85">
        <f t="shared" si="24"/>
        <v>12619.7</v>
      </c>
      <c r="E100" s="85">
        <f t="shared" si="24"/>
        <v>3010.4</v>
      </c>
      <c r="F100" s="85">
        <f t="shared" si="24"/>
        <v>4164.3</v>
      </c>
      <c r="G100" s="85">
        <f t="shared" si="24"/>
        <v>1687.3000000000002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12816.100000000013</v>
      </c>
      <c r="T100" s="85">
        <f t="shared" si="24"/>
        <v>1269.700000000001</v>
      </c>
      <c r="U100" s="85">
        <f t="shared" si="24"/>
        <v>2431.3000000000006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80383.8</v>
      </c>
      <c r="AG100" s="85">
        <f>AG94-AG95-AG96-AG97-AG98-AG99</f>
        <v>79253.90000000001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76" sqref="O76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61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25324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42196.5</v>
      </c>
      <c r="AF7" s="54"/>
      <c r="AG7" s="40"/>
    </row>
    <row r="8" spans="1:55" ht="18" customHeight="1">
      <c r="A8" s="47" t="s">
        <v>30</v>
      </c>
      <c r="B8" s="33">
        <f>SUM(E8:AB8)</f>
        <v>41717.4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/>
      <c r="L8" s="61"/>
      <c r="M8" s="61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174737.47000000018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193901.01</v>
      </c>
      <c r="C9" s="104">
        <f aca="true" t="shared" si="0" ref="C9:AD9">C10+C15+C24+C33+C47+C52+C54+C61+C62+C71+C72+C88+C76+C81+C83+C82+C69+C89+C90+C91+C70+C40+C92</f>
        <v>103922.60000000003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0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17745.5</v>
      </c>
      <c r="AG9" s="69">
        <f>AG10+AG15+AG24+AG33+AG47+AG52+AG54+AG61+AG62+AG71+AG72+AG76+AG88+AG81+AG83+AG82+AG69+AG89+AG91+AG90+AG70+AG40+AG92</f>
        <v>280078.11000000004</v>
      </c>
      <c r="AH9" s="41"/>
      <c r="AI9" s="41"/>
    </row>
    <row r="10" spans="1:34" ht="15">
      <c r="A10" s="4" t="s">
        <v>4</v>
      </c>
      <c r="B10" s="72">
        <v>18071.2</v>
      </c>
      <c r="C10" s="72">
        <v>6589.199999999997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/>
      <c r="L10" s="67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1029.8</v>
      </c>
      <c r="AG10" s="72">
        <f>B10+C10-AF10</f>
        <v>23630.6</v>
      </c>
      <c r="AH10" s="133"/>
    </row>
    <row r="11" spans="1:34" ht="15">
      <c r="A11" s="3" t="s">
        <v>5</v>
      </c>
      <c r="B11" s="72">
        <v>17270.02</v>
      </c>
      <c r="C11" s="72">
        <v>5060.400000000005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/>
      <c r="L11" s="67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772.2</v>
      </c>
      <c r="AG11" s="72">
        <f>B11+C11-AF11</f>
        <v>21558.220000000005</v>
      </c>
      <c r="AH11" s="133"/>
    </row>
    <row r="12" spans="1:34" ht="1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</v>
      </c>
      <c r="AG12" s="72">
        <f>B12+C12-AF12</f>
        <v>512.2999999999998</v>
      </c>
      <c r="AH12" s="133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33"/>
    </row>
    <row r="14" spans="1:34" ht="15">
      <c r="A14" s="3" t="s">
        <v>23</v>
      </c>
      <c r="B14" s="72">
        <f aca="true" t="shared" si="2" ref="B14:Y14">B10-B11-B12-B13</f>
        <v>702.3800000000003</v>
      </c>
      <c r="C14" s="72">
        <f t="shared" si="2"/>
        <v>1108.299999999992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250.59999999999997</v>
      </c>
      <c r="AG14" s="72">
        <f>AG10-AG11-AG12-AG13</f>
        <v>1560.079999999994</v>
      </c>
      <c r="AH14" s="133"/>
    </row>
    <row r="15" spans="1:35" ht="15" customHeight="1">
      <c r="A15" s="4" t="s">
        <v>6</v>
      </c>
      <c r="B15" s="72">
        <v>86876.4</v>
      </c>
      <c r="C15" s="72">
        <v>21765.60000000002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/>
      <c r="L15" s="67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1781.7000000000003</v>
      </c>
      <c r="AG15" s="72">
        <f aca="true" t="shared" si="3" ref="AG15:AG31">B15+C15-AF15</f>
        <v>106860.30000000002</v>
      </c>
      <c r="AH15" s="133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115">
        <f t="shared" si="3"/>
        <v>37440.299999999996</v>
      </c>
      <c r="AH16" s="134"/>
    </row>
    <row r="17" spans="1:34" ht="15">
      <c r="A17" s="3" t="s">
        <v>5</v>
      </c>
      <c r="B17" s="72">
        <v>76467.95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/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48.7</v>
      </c>
      <c r="AG17" s="72">
        <f t="shared" si="3"/>
        <v>79625.34999999999</v>
      </c>
      <c r="AH17" s="135"/>
    </row>
    <row r="18" spans="1:34" ht="1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21.2</v>
      </c>
      <c r="AH18" s="133"/>
    </row>
    <row r="19" spans="1:34" ht="15">
      <c r="A19" s="3" t="s">
        <v>1</v>
      </c>
      <c r="B19" s="72">
        <f>5310-9.6</f>
        <v>5300.4</v>
      </c>
      <c r="C19" s="72">
        <v>6864.300000000001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259.59999999999997</v>
      </c>
      <c r="AG19" s="72">
        <f t="shared" si="3"/>
        <v>11905.1</v>
      </c>
      <c r="AH19" s="133"/>
    </row>
    <row r="20" spans="1:34" ht="15">
      <c r="A20" s="3" t="s">
        <v>2</v>
      </c>
      <c r="B20" s="72">
        <v>1728.8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1230.4</v>
      </c>
      <c r="AG20" s="72">
        <f t="shared" si="3"/>
        <v>5920.5</v>
      </c>
      <c r="AH20" s="133"/>
    </row>
    <row r="21" spans="1:34" ht="1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21.1</v>
      </c>
      <c r="AG21" s="72">
        <f t="shared" si="3"/>
        <v>1288.9</v>
      </c>
      <c r="AH21" s="133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2159.5499999999975</v>
      </c>
      <c r="C23" s="72">
        <f t="shared" si="4"/>
        <v>6161.6000000000195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221.90000000000003</v>
      </c>
      <c r="AG23" s="72">
        <f t="shared" si="3"/>
        <v>8099.250000000016</v>
      </c>
    </row>
    <row r="24" spans="1:35" ht="15" customHeight="1">
      <c r="A24" s="4" t="s">
        <v>7</v>
      </c>
      <c r="B24" s="72">
        <v>34265.4</v>
      </c>
      <c r="C24" s="72">
        <v>9827.8</v>
      </c>
      <c r="D24" s="67"/>
      <c r="E24" s="67"/>
      <c r="F24" s="67">
        <f>75.3+504.8</f>
        <v>580.1</v>
      </c>
      <c r="G24" s="67">
        <v>29.3</v>
      </c>
      <c r="H24" s="67"/>
      <c r="I24" s="67">
        <v>0.6</v>
      </c>
      <c r="J24" s="72"/>
      <c r="K24" s="67"/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610</v>
      </c>
      <c r="AG24" s="72">
        <f t="shared" si="3"/>
        <v>43483.2</v>
      </c>
      <c r="AI24" s="86"/>
    </row>
    <row r="25" spans="1:34" s="53" customFormat="1" ht="15" customHeight="1">
      <c r="A25" s="51" t="s">
        <v>39</v>
      </c>
      <c r="B25" s="76">
        <v>22002.9</v>
      </c>
      <c r="C25" s="76">
        <v>2081.8000000000065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/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534.7</v>
      </c>
      <c r="AG25" s="115">
        <f t="shared" si="3"/>
        <v>23550.000000000007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34265.6</v>
      </c>
      <c r="C32" s="72">
        <f aca="true" t="shared" si="5" ref="C32:AD32">C24-C26-C27-C28-C29-C30-C31</f>
        <v>9827.8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610</v>
      </c>
      <c r="AG32" s="72">
        <f>AG24</f>
        <v>43483.2</v>
      </c>
    </row>
    <row r="33" spans="1:33" ht="15" customHeight="1">
      <c r="A33" s="4" t="s">
        <v>8</v>
      </c>
      <c r="B33" s="72">
        <v>319.5</v>
      </c>
      <c r="C33" s="72">
        <v>104.30000000000001</v>
      </c>
      <c r="D33" s="67"/>
      <c r="E33" s="67"/>
      <c r="F33" s="67"/>
      <c r="G33" s="67"/>
      <c r="H33" s="67">
        <v>0.4</v>
      </c>
      <c r="I33" s="67"/>
      <c r="J33" s="72"/>
      <c r="K33" s="67"/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0.4</v>
      </c>
      <c r="AG33" s="72">
        <f aca="true" t="shared" si="6" ref="AG33:AG38">B33+C33-AF33</f>
        <v>423.40000000000003</v>
      </c>
    </row>
    <row r="34" spans="1:33" ht="1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298.0999999999999</v>
      </c>
    </row>
    <row r="35" spans="1:33" ht="1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0.2</v>
      </c>
      <c r="AG36" s="72">
        <f t="shared" si="6"/>
        <v>73.79999999999997</v>
      </c>
    </row>
    <row r="37" spans="1:33" ht="1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25.700000000000024</v>
      </c>
      <c r="C39" s="72">
        <f t="shared" si="7"/>
        <v>26.00000000000007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0.2</v>
      </c>
      <c r="AG39" s="72">
        <f>AG33-AG34-AG36-AG38-AG35-AG37</f>
        <v>51.500000000000156</v>
      </c>
    </row>
    <row r="40" spans="1:33" ht="15" customHeight="1">
      <c r="A40" s="4" t="s">
        <v>29</v>
      </c>
      <c r="B40" s="72">
        <v>1146.3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2">
        <f aca="true" t="shared" si="8" ref="AG40:AG45">B40+C40-AF40</f>
        <v>1468.8999999999999</v>
      </c>
    </row>
    <row r="41" spans="1:34" ht="1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1170.1999999999998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21.1</v>
      </c>
    </row>
    <row r="44" spans="1:33" ht="1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2">
        <f t="shared" si="8"/>
        <v>236.29999999999998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29.79999999999996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40.50000000000003</v>
      </c>
    </row>
    <row r="47" spans="1:33" ht="17.25" customHeight="1">
      <c r="A47" s="4" t="s">
        <v>43</v>
      </c>
      <c r="B47" s="70">
        <v>1223.89</v>
      </c>
      <c r="C47" s="72">
        <v>899.9000000000001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/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325.8</v>
      </c>
      <c r="AG47" s="72">
        <f>B47+C47-AF47</f>
        <v>1797.99</v>
      </c>
    </row>
    <row r="48" spans="1:33" ht="1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109.19999999999999</v>
      </c>
    </row>
    <row r="49" spans="1:33" ht="15">
      <c r="A49" s="3" t="s">
        <v>16</v>
      </c>
      <c r="B49" s="72">
        <v>990.37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/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215.6</v>
      </c>
      <c r="AG49" s="72">
        <f>B49+C49-AF49</f>
        <v>1275.4700000000003</v>
      </c>
    </row>
    <row r="50" spans="1:33" ht="28.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197.12</v>
      </c>
      <c r="C51" s="72">
        <f t="shared" si="10"/>
        <v>326.4000000000001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110.19999999999999</v>
      </c>
      <c r="AG51" s="72">
        <f>AG47-AG49-AG48</f>
        <v>413.31999999999977</v>
      </c>
    </row>
    <row r="52" spans="1:33" ht="15" customHeight="1">
      <c r="A52" s="4" t="s">
        <v>0</v>
      </c>
      <c r="B52" s="72">
        <v>4093.81</v>
      </c>
      <c r="C52" s="72">
        <v>5432.4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/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2856.8</v>
      </c>
      <c r="AG52" s="72">
        <f aca="true" t="shared" si="11" ref="AG52:AG59">B52+C52-AF52</f>
        <v>6669.409999999999</v>
      </c>
    </row>
    <row r="53" spans="1:33" ht="15" customHeight="1">
      <c r="A53" s="3" t="s">
        <v>2</v>
      </c>
      <c r="B53" s="72">
        <v>911.5</v>
      </c>
      <c r="C53" s="72">
        <v>1205.6999999999998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1209.8000000000002</v>
      </c>
      <c r="AG53" s="72">
        <f t="shared" si="11"/>
        <v>907.3999999999996</v>
      </c>
    </row>
    <row r="54" spans="1:34" ht="15" customHeight="1">
      <c r="A54" s="4" t="s">
        <v>9</v>
      </c>
      <c r="B54" s="111">
        <v>1892.75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371.90000000000003</v>
      </c>
      <c r="AG54" s="72">
        <f t="shared" si="11"/>
        <v>3379.2500000000005</v>
      </c>
      <c r="AH54" s="6"/>
    </row>
    <row r="55" spans="1:34" ht="15">
      <c r="A55" s="3" t="s">
        <v>5</v>
      </c>
      <c r="B55" s="72">
        <v>1127.4</v>
      </c>
      <c r="C55" s="72">
        <v>280.5999999999999</v>
      </c>
      <c r="D55" s="67"/>
      <c r="E55" s="67">
        <v>63</v>
      </c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63</v>
      </c>
      <c r="AG55" s="72">
        <f t="shared" si="11"/>
        <v>1345</v>
      </c>
      <c r="AH55" s="6"/>
    </row>
    <row r="56" spans="1:34" ht="15" customHeight="1">
      <c r="A56" s="3" t="s">
        <v>1</v>
      </c>
      <c r="B56" s="72">
        <v>0</v>
      </c>
      <c r="C56" s="72">
        <v>11.600000000000001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44.1</v>
      </c>
      <c r="C57" s="72">
        <v>422.6</v>
      </c>
      <c r="D57" s="67"/>
      <c r="E57" s="67"/>
      <c r="F57" s="67"/>
      <c r="G57" s="67">
        <v>11.9</v>
      </c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11.9</v>
      </c>
      <c r="AG57" s="72">
        <f t="shared" si="11"/>
        <v>454.80000000000007</v>
      </c>
    </row>
    <row r="58" spans="1:33" ht="1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716.1499999999999</v>
      </c>
      <c r="C60" s="72">
        <f t="shared" si="12"/>
        <v>1143.6000000000008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291.90000000000003</v>
      </c>
      <c r="AG60" s="72">
        <f>AG54-AG55-AG57-AG59-AG56-AG58</f>
        <v>1567.8500000000004</v>
      </c>
    </row>
    <row r="61" spans="1:33" ht="15" customHeight="1">
      <c r="A61" s="4" t="s">
        <v>10</v>
      </c>
      <c r="B61" s="72">
        <v>116.2</v>
      </c>
      <c r="C61" s="72">
        <v>741.9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26.1</v>
      </c>
      <c r="AG61" s="72">
        <f aca="true" t="shared" si="14" ref="AG61:AG67">B61+C61-AF61</f>
        <v>832</v>
      </c>
    </row>
    <row r="62" spans="1:33" s="18" customFormat="1" ht="15" customHeight="1">
      <c r="A62" s="108" t="s">
        <v>11</v>
      </c>
      <c r="B62" s="72">
        <v>3502</v>
      </c>
      <c r="C62" s="72">
        <v>934.7999999999997</v>
      </c>
      <c r="D62" s="72"/>
      <c r="E62" s="72"/>
      <c r="F62" s="72"/>
      <c r="G62" s="72">
        <v>199.5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199.5</v>
      </c>
      <c r="AG62" s="72">
        <f t="shared" si="14"/>
        <v>4237.299999999999</v>
      </c>
    </row>
    <row r="63" spans="1:34" ht="1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2248.2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122.4</v>
      </c>
      <c r="C65" s="72">
        <v>25.900000000000006</v>
      </c>
      <c r="D65" s="67"/>
      <c r="E65" s="67"/>
      <c r="F65" s="67"/>
      <c r="G65" s="67">
        <v>30.3</v>
      </c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30.3</v>
      </c>
      <c r="AG65" s="72">
        <f t="shared" si="14"/>
        <v>118.00000000000001</v>
      </c>
      <c r="AH65" s="6"/>
    </row>
    <row r="66" spans="1:33" ht="1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6.2</v>
      </c>
      <c r="AG66" s="72">
        <f t="shared" si="14"/>
        <v>153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">
      <c r="A68" s="3" t="s">
        <v>23</v>
      </c>
      <c r="B68" s="72">
        <f aca="true" t="shared" si="15" ref="B68:AD68">B62-B63-B66-B67-B65-B64</f>
        <v>1215.1999999999998</v>
      </c>
      <c r="C68" s="72">
        <f t="shared" si="15"/>
        <v>555.8999999999997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163</v>
      </c>
      <c r="AG68" s="72">
        <f>AG62-AG63-AG66-AG67-AG65-AG64</f>
        <v>1608.0999999999995</v>
      </c>
    </row>
    <row r="69" spans="1:33" ht="30.75">
      <c r="A69" s="4" t="s">
        <v>45</v>
      </c>
      <c r="B69" s="72">
        <v>3329.6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1874.1</v>
      </c>
      <c r="AG69" s="130">
        <f aca="true" t="shared" si="16" ref="AG69:AG92">B69+C69-AF69</f>
        <v>1607.5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56.999999999999545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956.9999999999995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11">
        <f>1021.8-29.7</f>
        <v>992.0999999999999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254.8</v>
      </c>
      <c r="AG72" s="130">
        <f t="shared" si="16"/>
        <v>2773.4999999999995</v>
      </c>
    </row>
    <row r="73" spans="1:33" ht="15" customHeight="1">
      <c r="A73" s="3" t="s">
        <v>5</v>
      </c>
      <c r="B73" s="72">
        <v>45.4</v>
      </c>
      <c r="C73" s="72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45.50000000000001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81.2</v>
      </c>
      <c r="AG74" s="130">
        <f t="shared" si="16"/>
        <v>417.7</v>
      </c>
    </row>
    <row r="75" spans="1:33" ht="15" customHeight="1">
      <c r="A75" s="3" t="s">
        <v>16</v>
      </c>
      <c r="B75" s="72">
        <v>21.6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50.8</v>
      </c>
    </row>
    <row r="76" spans="1:35" s="11" customFormat="1" ht="1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5.2</v>
      </c>
      <c r="AG76" s="130">
        <f t="shared" si="16"/>
        <v>636.1600000000001</v>
      </c>
      <c r="AI76" s="128"/>
    </row>
    <row r="77" spans="1:33" s="11" customFormat="1" ht="1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4.5</v>
      </c>
      <c r="AG77" s="130">
        <f t="shared" si="16"/>
        <v>115.69999999999996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0.7</v>
      </c>
      <c r="AG80" s="130">
        <f t="shared" si="16"/>
        <v>11.700000000000003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80"/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72"/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72">
        <v>5167.2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1606.8</v>
      </c>
      <c r="AG89" s="72">
        <f t="shared" si="16"/>
        <v>8797.6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v>28323.8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5629.5</v>
      </c>
      <c r="AG92" s="72">
        <f t="shared" si="16"/>
        <v>70177.8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193901.01</v>
      </c>
      <c r="C94" s="132">
        <f t="shared" si="17"/>
        <v>103922.60000000003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0</v>
      </c>
      <c r="L94" s="83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17745.5</v>
      </c>
      <c r="AG94" s="84">
        <f>AG10+AG15+AG24+AG33+AG47+AG52+AG54+AG61+AG62+AG69+AG71+AG72+AG76+AG81+AG82+AG83+AG88+AG89+AG90+AG91+AG70+AG40+AG92</f>
        <v>280078.11000000004</v>
      </c>
    </row>
    <row r="95" spans="1:33" ht="15">
      <c r="A95" s="3" t="s">
        <v>5</v>
      </c>
      <c r="B95" s="22">
        <f>B11+B17+B26+B34+B55+B63+B73+B41+B77+B48</f>
        <v>98340.86999999998</v>
      </c>
      <c r="C95" s="109">
        <f aca="true" t="shared" si="18" ref="C95:AD95">C11+C17+C26+C34+C55+C63+C73+C41+C77+C48</f>
        <v>9063.000000000005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0</v>
      </c>
      <c r="L95" s="67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888.3999999999999</v>
      </c>
      <c r="AG95" s="71">
        <f>B95+C95-AF95</f>
        <v>106515.46999999999</v>
      </c>
    </row>
    <row r="96" spans="1:33" ht="15">
      <c r="A96" s="3" t="s">
        <v>2</v>
      </c>
      <c r="B96" s="22">
        <f aca="true" t="shared" si="19" ref="B96:AD96">B12+B20+B29+B36+B57+B66+B44+B80+B74+B53</f>
        <v>3078.9</v>
      </c>
      <c r="C96" s="109">
        <f t="shared" si="19"/>
        <v>8156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0</v>
      </c>
      <c r="L96" s="67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2547.4</v>
      </c>
      <c r="AG96" s="71">
        <f>B96+C96-AF96</f>
        <v>8687.5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5432.4</v>
      </c>
      <c r="C98" s="109">
        <f t="shared" si="21"/>
        <v>6913.300000000001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289.9</v>
      </c>
      <c r="AG98" s="71">
        <f>B98+C98-AF98</f>
        <v>12055.800000000001</v>
      </c>
    </row>
    <row r="99" spans="1:33" ht="15">
      <c r="A99" s="3" t="s">
        <v>16</v>
      </c>
      <c r="B99" s="22">
        <f aca="true" t="shared" si="22" ref="B99:X99">B21+B30+B49+B37+B58+B13+B75+B67</f>
        <v>2346.77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0</v>
      </c>
      <c r="L99" s="67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241.79999999999998</v>
      </c>
      <c r="AG99" s="71">
        <f>B99+C99-AF99</f>
        <v>2725.17</v>
      </c>
    </row>
    <row r="100" spans="1:33" ht="13.5">
      <c r="A100" s="1" t="s">
        <v>35</v>
      </c>
      <c r="B100" s="2">
        <f aca="true" t="shared" si="24" ref="B100:AD100">B94-B95-B96-B97-B98-B99</f>
        <v>84702.07000000004</v>
      </c>
      <c r="C100" s="20">
        <f t="shared" si="24"/>
        <v>79148.10000000003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0</v>
      </c>
      <c r="L100" s="85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13778</v>
      </c>
      <c r="AG100" s="85">
        <f>AG94-AG95-AG96-AG97-AG98-AG99</f>
        <v>150072.17000000007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2018-05-05T08:46:16Z</cp:lastPrinted>
  <dcterms:created xsi:type="dcterms:W3CDTF">2002-11-05T08:53:00Z</dcterms:created>
  <dcterms:modified xsi:type="dcterms:W3CDTF">2018-05-11T04:56:13Z</dcterms:modified>
  <cp:category/>
  <cp:version/>
  <cp:contentType/>
  <cp:contentStatus/>
</cp:coreProperties>
</file>